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<sst xmlns="http://schemas.openxmlformats.org/spreadsheetml/2006/main" count="156" uniqueCount="121">
  <si>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</si>
  <si>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</si>
  <si>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</si>
  <si>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</si>
  <si>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</si>
  <si>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</si>
  <si>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</si>
  <si>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</si>
  <si>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</si>
  <si>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</si>
  <si>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</si>
  <si>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</si>
  <si>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</si>
  <si>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</si>
  <si>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</si>
  <si>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</si>
  <si>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</si>
  <si>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</si>
  <si>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</si>
  <si>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</si>
  <si>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</si>
  <si>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</si>
  <si>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</si>
  <si>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</si>
  <si>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</si>
  <si>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</si>
  <si>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</si>
  <si>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</si>
  <si>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</si>
  <si>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</si>
  <si>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</si>
  <si>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</si>
  <si>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</si>
  <si>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</si>
  <si>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</si>
  <si>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</si>
  <si>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</si>
  <si>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</si>
  <si>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</si>
  <si>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</si>
  <si>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A9</t>
  </si>
  <si>
    <t>B1</t>
  </si>
  <si>
    <t>B2</t>
  </si>
  <si>
    <t>B5</t>
  </si>
  <si>
    <t>Profit before taxation</t>
  </si>
  <si>
    <t>Profit after taxation</t>
  </si>
  <si>
    <t xml:space="preserve">CONDENSED CONSOLIDATED CASH FLOW STATEMENT 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</si>
  <si>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</si>
  <si>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</si>
  <si>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</si>
  <si>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</si>
  <si>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</si>
  <si>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</si>
  <si>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</si>
  <si>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</si>
  <si>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</si>
  <si>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</si>
  <si>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</si>
  <si>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</si>
  <si>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</si>
  <si>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INDIVIDUAL QUARTER</t>
  </si>
  <si>
    <t>CUMULATIVE QUARTER</t>
  </si>
  <si>
    <t>Operating expenses</t>
  </si>
  <si>
    <t>Interest Income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</si>
  <si>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</si>
  <si>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</si>
  <si>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</si>
  <si>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</si>
  <si>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</si>
  <si>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</si>
  <si>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</si>
  <si>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</si>
  <si>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The condensed consolidated income statement should be read in conjunction with the audited financial</t>
  </si>
  <si>
    <t>The condensed consolidated balance sheet should be read in conjunction with the audited</t>
  </si>
  <si>
    <t>N/A</t>
  </si>
  <si>
    <t>31.07.2005</t>
  </si>
  <si>
    <t>Depreciation</t>
  </si>
  <si>
    <t>Share of profit of associate</t>
  </si>
  <si>
    <t>Interest income</t>
  </si>
  <si>
    <t>Operating profit before working capital changes</t>
  </si>
  <si>
    <t>Receivables</t>
  </si>
  <si>
    <t>Payables</t>
  </si>
  <si>
    <t>Income Tax paid</t>
  </si>
  <si>
    <t>Income Tax refunded</t>
  </si>
  <si>
    <t>Dividend received from the associate</t>
  </si>
  <si>
    <t>Proceeds from disposal of property, plant and equipment</t>
  </si>
  <si>
    <t>Purchase of property, plant and equipment</t>
  </si>
  <si>
    <t>CASH EQUIVALENTS</t>
  </si>
  <si>
    <t>CASH AND CASH EQUIVALENTS AT END</t>
  </si>
  <si>
    <t xml:space="preserve">The condensed consolidated cash flow statement should be read in conjunction with the audited financial </t>
  </si>
  <si>
    <t>At 1 August 2004</t>
  </si>
  <si>
    <t>Adjustments for :</t>
  </si>
  <si>
    <t>At 1 August 2005</t>
  </si>
  <si>
    <t>statements for the year ended 31 July 2005.</t>
  </si>
  <si>
    <t>financial statements for the year ended 31 July 2005.</t>
  </si>
  <si>
    <t>The condensed consolidated statement of changes in equity should be read in conjunction with the audited financial</t>
  </si>
  <si>
    <t>Deferred tax assets</t>
  </si>
  <si>
    <t>(Gain)/Loss on disposal of plant &amp; equipment</t>
  </si>
  <si>
    <t>Cash generated from/(used in) operations</t>
  </si>
  <si>
    <t>Net cash from/(used in) operating activities</t>
  </si>
  <si>
    <t>Dividend paid</t>
  </si>
  <si>
    <t>NET INCREASE/(DECREASE) IN CASH AND</t>
  </si>
  <si>
    <t>OF THE PERIOD</t>
  </si>
  <si>
    <t>3rd Quarter</t>
  </si>
  <si>
    <t>9 Months Ended</t>
  </si>
  <si>
    <t>CONDENSED CONSOLIDATED INCOME STATEMENTS FOR THE QUARTER ENDED 30 APRIL 2006</t>
  </si>
  <si>
    <t>30.04.2006</t>
  </si>
  <si>
    <t>ENDED 30 APRIL 2006</t>
  </si>
  <si>
    <t>Net profit for the nine (9) months</t>
  </si>
  <si>
    <t>Dividend</t>
  </si>
  <si>
    <t>At 30 April 2005</t>
  </si>
  <si>
    <t>FOR THE QUARTER ENDED 30 APRIL 2006</t>
  </si>
  <si>
    <t>9 months ended</t>
  </si>
  <si>
    <t>30 April 2006</t>
  </si>
  <si>
    <t>30 April 2005</t>
  </si>
  <si>
    <t>Net assets per share attributable to</t>
  </si>
  <si>
    <t>Net cash from/(used in) investing activities</t>
  </si>
  <si>
    <t>equity holders of the parent (RM)</t>
  </si>
  <si>
    <t>At 30 April  2006</t>
  </si>
  <si>
    <t xml:space="preserve">CASH AND CASH EQUIVALENTS AT BEGINNING </t>
  </si>
  <si>
    <t>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</si>
</sst>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40" fontId="0" fillId="0" borderId="9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2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40" fontId="0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40" fontId="0" fillId="0" borderId="5" xfId="0" applyNumberFormat="1" applyFont="1" applyBorder="1" applyAlignment="1">
      <alignment horizontal="right"/>
    </xf>
    <xf numFmtId="177" fontId="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0" fontId="2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85725</xdr:rowOff>
    </xdr:from>
    <xdr:to>
      <xdr:col>3</xdr:col>
      <xdr:colOff>419100</xdr:colOff>
      <xdr:row>7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3276600" y="1257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85725</xdr:rowOff>
    </xdr:from>
    <xdr:to>
      <xdr:col>5</xdr:col>
      <xdr:colOff>523875</xdr:colOff>
      <xdr:row>7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695825" y="1257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2" sqref="A2:G2"/>
    </sheetView>
  </sheetViews>
  <sheetFormatPr defaultColWidth="9.140625" defaultRowHeight="12.75"/>
  <cols>
    <col min="1" max="5" width="9.140625" style="2" customWidth="1"/>
    <col min="6" max="7" width="15.7109375" style="2" customWidth="1"/>
    <col min="8" max="16384" width="9.140625" style="2" customWidth="1"/>
  </cols>
  <sheetData>
    <row r="1" spans="1:7" ht="15.75">
      <c r="A1" s="91" t="s">
        <v>20</v>
      </c>
      <c r="B1" s="91"/>
      <c r="C1" s="91"/>
      <c r="D1" s="91"/>
      <c r="E1" s="91"/>
      <c r="F1" s="91"/>
      <c r="G1" s="91"/>
    </row>
    <row r="2" spans="1:7" ht="12.75">
      <c r="A2" s="92" t="s">
        <v>0</v>
      </c>
      <c r="B2" s="92"/>
      <c r="C2" s="92"/>
      <c r="D2" s="92"/>
      <c r="E2" s="92"/>
      <c r="F2" s="92"/>
      <c r="G2" s="92"/>
    </row>
    <row r="4" spans="1:7" ht="12.75">
      <c r="A4" s="93" t="s">
        <v>1</v>
      </c>
      <c r="B4" s="93"/>
      <c r="C4" s="93"/>
      <c r="D4" s="93"/>
      <c r="E4" s="93"/>
      <c r="F4" s="93"/>
      <c r="G4" s="93"/>
    </row>
    <row r="5" spans="1:7" ht="12.75">
      <c r="A5" s="94" t="s">
        <v>22</v>
      </c>
      <c r="B5" s="94"/>
      <c r="C5" s="94"/>
      <c r="D5" s="94"/>
      <c r="E5" s="94"/>
      <c r="F5" s="94"/>
      <c r="G5" s="94"/>
    </row>
    <row r="7" spans="5:7" ht="12.75">
      <c r="E7" s="51"/>
      <c r="F7" s="25" t="s">
        <v>48</v>
      </c>
      <c r="G7" s="52" t="s">
        <v>50</v>
      </c>
    </row>
    <row r="8" spans="5:7" ht="12.75">
      <c r="E8" s="53"/>
      <c r="F8" s="26" t="s">
        <v>106</v>
      </c>
      <c r="G8" s="54" t="s">
        <v>75</v>
      </c>
    </row>
    <row r="9" spans="5:7" ht="12.75">
      <c r="E9" s="53"/>
      <c r="F9" s="26" t="s">
        <v>49</v>
      </c>
      <c r="G9" s="54" t="s">
        <v>51</v>
      </c>
    </row>
    <row r="10" spans="5:7" ht="12.75">
      <c r="E10" s="28" t="s">
        <v>47</v>
      </c>
      <c r="F10" s="28" t="s">
        <v>23</v>
      </c>
      <c r="G10" s="30" t="s">
        <v>23</v>
      </c>
    </row>
    <row r="11" spans="1:7" ht="12.75">
      <c r="A11" s="1" t="s">
        <v>8</v>
      </c>
      <c r="E11" s="31"/>
      <c r="F11" s="58"/>
      <c r="G11" s="36"/>
    </row>
    <row r="12" spans="1:7" ht="12.75">
      <c r="A12" s="2" t="s">
        <v>2</v>
      </c>
      <c r="E12" s="34" t="s">
        <v>40</v>
      </c>
      <c r="F12" s="58">
        <v>25928</v>
      </c>
      <c r="G12" s="58">
        <v>26711</v>
      </c>
    </row>
    <row r="13" spans="1:7" ht="12.75">
      <c r="A13" s="2" t="s">
        <v>67</v>
      </c>
      <c r="E13" s="31"/>
      <c r="F13" s="58">
        <v>868</v>
      </c>
      <c r="G13" s="58">
        <v>522</v>
      </c>
    </row>
    <row r="14" spans="1:7" ht="12.75">
      <c r="A14" s="2" t="s">
        <v>96</v>
      </c>
      <c r="E14" s="31"/>
      <c r="F14" s="58">
        <v>11</v>
      </c>
      <c r="G14" s="58">
        <v>0</v>
      </c>
    </row>
    <row r="15" spans="5:7" ht="12.75">
      <c r="E15" s="31"/>
      <c r="F15" s="60">
        <f>SUM(F12:F14)</f>
        <v>26807</v>
      </c>
      <c r="G15" s="60">
        <f>SUM(G12:G13)</f>
        <v>27233</v>
      </c>
    </row>
    <row r="16" spans="5:7" ht="12.75">
      <c r="E16" s="31"/>
      <c r="F16" s="58"/>
      <c r="G16" s="58"/>
    </row>
    <row r="17" spans="1:7" ht="12.75">
      <c r="A17" s="1" t="s">
        <v>9</v>
      </c>
      <c r="E17" s="31"/>
      <c r="F17" s="58"/>
      <c r="G17" s="58"/>
    </row>
    <row r="18" spans="1:7" ht="12.75">
      <c r="A18" s="2" t="s">
        <v>3</v>
      </c>
      <c r="E18" s="31"/>
      <c r="F18" s="58">
        <v>18331</v>
      </c>
      <c r="G18" s="58">
        <v>20206</v>
      </c>
    </row>
    <row r="19" spans="1:7" ht="12.75">
      <c r="A19" s="2" t="s">
        <v>4</v>
      </c>
      <c r="E19" s="31"/>
      <c r="F19" s="58">
        <v>13147</v>
      </c>
      <c r="G19" s="58">
        <v>14506</v>
      </c>
    </row>
    <row r="20" spans="1:7" ht="12.75">
      <c r="A20" s="2" t="s">
        <v>5</v>
      </c>
      <c r="E20" s="31"/>
      <c r="F20" s="58">
        <v>1252</v>
      </c>
      <c r="G20" s="58">
        <v>810</v>
      </c>
    </row>
    <row r="21" spans="1:7" ht="12.75">
      <c r="A21" s="2" t="s">
        <v>6</v>
      </c>
      <c r="E21" s="31"/>
      <c r="F21" s="58">
        <v>596</v>
      </c>
      <c r="G21" s="58">
        <v>395</v>
      </c>
    </row>
    <row r="22" spans="1:7" ht="12.75">
      <c r="A22" s="2" t="s">
        <v>7</v>
      </c>
      <c r="E22" s="31"/>
      <c r="F22" s="58">
        <v>34868</v>
      </c>
      <c r="G22" s="58">
        <v>31670</v>
      </c>
    </row>
    <row r="23" spans="5:7" ht="12.75">
      <c r="E23" s="31"/>
      <c r="F23" s="60">
        <f>SUM(F18:F22)</f>
        <v>68194</v>
      </c>
      <c r="G23" s="60">
        <f>SUM(G18:G22)</f>
        <v>67587</v>
      </c>
    </row>
    <row r="24" spans="5:7" ht="12.75">
      <c r="E24" s="31"/>
      <c r="F24" s="58"/>
      <c r="G24" s="58"/>
    </row>
    <row r="25" spans="1:7" ht="12.75">
      <c r="A25" s="1" t="s">
        <v>10</v>
      </c>
      <c r="E25" s="31"/>
      <c r="F25" s="58"/>
      <c r="G25" s="58"/>
    </row>
    <row r="26" spans="1:7" ht="12.75">
      <c r="A26" s="2" t="s">
        <v>11</v>
      </c>
      <c r="E26" s="31"/>
      <c r="F26" s="58">
        <v>6343</v>
      </c>
      <c r="G26" s="58">
        <v>4702</v>
      </c>
    </row>
    <row r="27" spans="1:7" ht="12.75">
      <c r="A27" s="2" t="s">
        <v>12</v>
      </c>
      <c r="E27" s="31"/>
      <c r="F27" s="58">
        <v>3699</v>
      </c>
      <c r="G27" s="58">
        <v>4434</v>
      </c>
    </row>
    <row r="28" spans="5:7" ht="12.75">
      <c r="E28" s="31"/>
      <c r="F28" s="61"/>
      <c r="G28" s="61"/>
    </row>
    <row r="29" spans="5:7" ht="12.75">
      <c r="E29" s="31"/>
      <c r="F29" s="60">
        <f>SUM(F26:F28)</f>
        <v>10042</v>
      </c>
      <c r="G29" s="60">
        <f>SUM(G26:G28)</f>
        <v>9136</v>
      </c>
    </row>
    <row r="30" spans="5:7" ht="12.75">
      <c r="E30" s="31"/>
      <c r="F30" s="58"/>
      <c r="G30" s="58"/>
    </row>
    <row r="31" spans="1:7" ht="12.75">
      <c r="A31" s="1" t="s">
        <v>14</v>
      </c>
      <c r="E31" s="31"/>
      <c r="F31" s="58">
        <f>+F23-F29</f>
        <v>58152</v>
      </c>
      <c r="G31" s="58">
        <f>+G23-G29</f>
        <v>58451</v>
      </c>
    </row>
    <row r="32" spans="5:7" ht="13.5" thickBot="1">
      <c r="E32" s="31"/>
      <c r="F32" s="59">
        <f>+F15+F31</f>
        <v>84959</v>
      </c>
      <c r="G32" s="59">
        <f>+G15+G31</f>
        <v>85684</v>
      </c>
    </row>
    <row r="33" spans="5:7" ht="13.5" thickTop="1">
      <c r="E33" s="31"/>
      <c r="F33" s="58"/>
      <c r="G33" s="58"/>
    </row>
    <row r="34" spans="1:7" ht="12.75">
      <c r="A34" s="1" t="s">
        <v>15</v>
      </c>
      <c r="E34" s="31"/>
      <c r="F34" s="58"/>
      <c r="G34" s="58"/>
    </row>
    <row r="35" spans="1:7" ht="12.75">
      <c r="A35" s="2" t="s">
        <v>16</v>
      </c>
      <c r="E35" s="31"/>
      <c r="F35" s="58">
        <v>44405</v>
      </c>
      <c r="G35" s="58">
        <v>44405</v>
      </c>
    </row>
    <row r="36" spans="1:7" ht="12.75">
      <c r="A36" s="2" t="s">
        <v>17</v>
      </c>
      <c r="E36" s="31"/>
      <c r="F36" s="62">
        <v>37787</v>
      </c>
      <c r="G36" s="62">
        <v>38533</v>
      </c>
    </row>
    <row r="37" spans="1:7" ht="12.75">
      <c r="A37" s="2" t="s">
        <v>18</v>
      </c>
      <c r="E37" s="31"/>
      <c r="F37" s="58">
        <f>SUM(F35:F36)</f>
        <v>82192</v>
      </c>
      <c r="G37" s="58">
        <f>SUM(G35:G36)</f>
        <v>82938</v>
      </c>
    </row>
    <row r="38" spans="5:7" ht="12.75">
      <c r="E38" s="31"/>
      <c r="F38" s="58"/>
      <c r="G38" s="58"/>
    </row>
    <row r="39" spans="1:7" ht="12.75">
      <c r="A39" s="2" t="s">
        <v>19</v>
      </c>
      <c r="E39" s="31"/>
      <c r="F39" s="58">
        <v>1113</v>
      </c>
      <c r="G39" s="58">
        <v>1293</v>
      </c>
    </row>
    <row r="40" spans="1:7" ht="12.75">
      <c r="A40" s="2" t="s">
        <v>68</v>
      </c>
      <c r="E40" s="31"/>
      <c r="F40" s="58">
        <v>1654</v>
      </c>
      <c r="G40" s="58">
        <v>1453</v>
      </c>
    </row>
    <row r="41" spans="5:7" ht="13.5" thickBot="1">
      <c r="E41" s="31"/>
      <c r="F41" s="59">
        <f>SUM(F37:F40)</f>
        <v>84959</v>
      </c>
      <c r="G41" s="59">
        <f>SUM(G37:G40)</f>
        <v>85684</v>
      </c>
    </row>
    <row r="42" spans="1:7" ht="13.5" thickTop="1">
      <c r="A42" s="2" t="s">
        <v>115</v>
      </c>
      <c r="E42" s="31"/>
      <c r="F42" s="55"/>
      <c r="G42" s="55"/>
    </row>
    <row r="43" spans="1:7" ht="12.75">
      <c r="A43" s="2" t="s">
        <v>117</v>
      </c>
      <c r="E43" s="31"/>
      <c r="F43" s="57">
        <f>+F37/F35</f>
        <v>1.8509627294223623</v>
      </c>
      <c r="G43" s="57">
        <f>+G37/G35</f>
        <v>1.8677626393424165</v>
      </c>
    </row>
    <row r="44" spans="5:7" ht="12.75">
      <c r="E44" s="48"/>
      <c r="F44" s="56"/>
      <c r="G44" s="56"/>
    </row>
    <row r="45" spans="6:7" ht="12.75">
      <c r="F45" s="5"/>
      <c r="G45" s="5"/>
    </row>
    <row r="46" spans="1:7" ht="12.75">
      <c r="A46" s="2" t="s">
        <v>73</v>
      </c>
      <c r="F46" s="5"/>
      <c r="G46" s="5"/>
    </row>
    <row r="47" spans="1:7" ht="12.75">
      <c r="A47" s="2" t="s">
        <v>94</v>
      </c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</sheetData>
  <mergeCells count="4"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4">
      <selection activeCell="A42" sqref="A42"/>
    </sheetView>
  </sheetViews>
  <sheetFormatPr defaultColWidth="9.140625" defaultRowHeight="12.75"/>
  <cols>
    <col min="1" max="1" width="34.57421875" style="2" bestFit="1" customWidth="1"/>
    <col min="2" max="2" width="6.421875" style="2" bestFit="1" customWidth="1"/>
    <col min="3" max="6" width="12.28125" style="2" customWidth="1"/>
    <col min="7" max="16384" width="9.140625" style="2" customWidth="1"/>
  </cols>
  <sheetData>
    <row r="1" spans="1:6" ht="15.75">
      <c r="A1" s="91" t="s">
        <v>20</v>
      </c>
      <c r="B1" s="91"/>
      <c r="C1" s="91"/>
      <c r="D1" s="91"/>
      <c r="E1" s="91"/>
      <c r="F1" s="91"/>
    </row>
    <row r="2" spans="1:6" ht="12.75">
      <c r="A2" s="92" t="s">
        <v>21</v>
      </c>
      <c r="B2" s="92"/>
      <c r="C2" s="92"/>
      <c r="D2" s="92"/>
      <c r="E2" s="92"/>
      <c r="F2" s="92"/>
    </row>
    <row r="4" spans="1:6" ht="12.75">
      <c r="A4" s="93" t="s">
        <v>105</v>
      </c>
      <c r="B4" s="93"/>
      <c r="C4" s="93"/>
      <c r="D4" s="93"/>
      <c r="E4" s="93"/>
      <c r="F4" s="93"/>
    </row>
    <row r="5" spans="1:6" ht="12.75">
      <c r="A5" s="94" t="s">
        <v>22</v>
      </c>
      <c r="B5" s="94"/>
      <c r="C5" s="94"/>
      <c r="D5" s="94"/>
      <c r="E5" s="94"/>
      <c r="F5" s="94"/>
    </row>
    <row r="8" spans="3:6" ht="12.75">
      <c r="C8" s="95" t="s">
        <v>60</v>
      </c>
      <c r="D8" s="96"/>
      <c r="E8" s="95" t="s">
        <v>61</v>
      </c>
      <c r="F8" s="96"/>
    </row>
    <row r="10" spans="2:6" ht="12.75">
      <c r="B10" s="25"/>
      <c r="C10" s="97" t="s">
        <v>103</v>
      </c>
      <c r="D10" s="98"/>
      <c r="E10" s="97" t="s">
        <v>104</v>
      </c>
      <c r="F10" s="98"/>
    </row>
    <row r="11" spans="2:6" ht="12.75">
      <c r="B11" s="26"/>
      <c r="C11" s="77">
        <v>38837</v>
      </c>
      <c r="D11" s="27">
        <v>38472</v>
      </c>
      <c r="E11" s="77">
        <v>38837</v>
      </c>
      <c r="F11" s="27">
        <v>38472</v>
      </c>
    </row>
    <row r="12" spans="2:6" ht="12.75">
      <c r="B12" s="28" t="s">
        <v>52</v>
      </c>
      <c r="C12" s="29" t="s">
        <v>23</v>
      </c>
      <c r="D12" s="30" t="s">
        <v>23</v>
      </c>
      <c r="E12" s="29" t="s">
        <v>23</v>
      </c>
      <c r="F12" s="30" t="s">
        <v>23</v>
      </c>
    </row>
    <row r="13" spans="2:6" ht="12.75">
      <c r="B13" s="31"/>
      <c r="C13" s="32"/>
      <c r="D13" s="33"/>
      <c r="E13" s="32"/>
      <c r="F13" s="33"/>
    </row>
    <row r="14" spans="1:6" ht="12.75">
      <c r="A14" s="2" t="s">
        <v>24</v>
      </c>
      <c r="B14" s="34" t="s">
        <v>41</v>
      </c>
      <c r="C14" s="35">
        <v>14578</v>
      </c>
      <c r="D14" s="36">
        <v>15198</v>
      </c>
      <c r="E14" s="35">
        <f>26347+C14</f>
        <v>40925</v>
      </c>
      <c r="F14" s="36">
        <f>28412+D14</f>
        <v>43610</v>
      </c>
    </row>
    <row r="15" spans="2:6" ht="12.75">
      <c r="B15" s="34"/>
      <c r="C15" s="35"/>
      <c r="D15" s="36"/>
      <c r="E15" s="35"/>
      <c r="F15" s="36"/>
    </row>
    <row r="16" spans="1:6" ht="12.75">
      <c r="A16" s="2" t="s">
        <v>62</v>
      </c>
      <c r="B16" s="37"/>
      <c r="C16" s="35">
        <v>-13917</v>
      </c>
      <c r="D16" s="38">
        <v>-14276</v>
      </c>
      <c r="E16" s="35">
        <f>-25119+C16</f>
        <v>-39036</v>
      </c>
      <c r="F16" s="36">
        <f>-26089+D16</f>
        <v>-40365</v>
      </c>
    </row>
    <row r="17" spans="1:6" ht="12.75">
      <c r="A17" s="2" t="s">
        <v>25</v>
      </c>
      <c r="B17" s="34"/>
      <c r="C17" s="39">
        <v>262</v>
      </c>
      <c r="D17" s="40">
        <v>82</v>
      </c>
      <c r="E17" s="39">
        <f>378+C17</f>
        <v>640</v>
      </c>
      <c r="F17" s="40">
        <f>135+D17</f>
        <v>217</v>
      </c>
    </row>
    <row r="18" spans="2:6" ht="12.75">
      <c r="B18" s="34"/>
      <c r="C18" s="35"/>
      <c r="D18" s="36"/>
      <c r="E18" s="35"/>
      <c r="F18" s="36"/>
    </row>
    <row r="19" spans="1:6" ht="12.75">
      <c r="A19" s="2" t="s">
        <v>26</v>
      </c>
      <c r="B19" s="34"/>
      <c r="C19" s="35">
        <f>SUM(C14:C17)</f>
        <v>923</v>
      </c>
      <c r="D19" s="36">
        <f>SUM(D14:D17)</f>
        <v>1004</v>
      </c>
      <c r="E19" s="35">
        <f>SUM(E14:E17)</f>
        <v>2529</v>
      </c>
      <c r="F19" s="36">
        <f>SUM(F14:F17)</f>
        <v>3462</v>
      </c>
    </row>
    <row r="20" spans="2:6" ht="12.75">
      <c r="B20" s="34"/>
      <c r="C20" s="35"/>
      <c r="D20" s="36"/>
      <c r="E20" s="35"/>
      <c r="F20" s="36"/>
    </row>
    <row r="21" spans="1:6" ht="12.75">
      <c r="A21" s="2" t="s">
        <v>63</v>
      </c>
      <c r="B21" s="34"/>
      <c r="C21" s="35">
        <v>215</v>
      </c>
      <c r="D21" s="36">
        <v>164</v>
      </c>
      <c r="E21" s="35">
        <f>388+C21</f>
        <v>603</v>
      </c>
      <c r="F21" s="36">
        <f>369+D21</f>
        <v>533</v>
      </c>
    </row>
    <row r="22" spans="2:6" ht="12.75">
      <c r="B22" s="34"/>
      <c r="C22" s="35"/>
      <c r="D22" s="36"/>
      <c r="E22" s="35"/>
      <c r="F22" s="36"/>
    </row>
    <row r="23" spans="1:6" ht="12.75">
      <c r="A23" s="2" t="s">
        <v>27</v>
      </c>
      <c r="B23" s="34"/>
      <c r="C23" s="39">
        <v>171</v>
      </c>
      <c r="D23" s="40">
        <v>333</v>
      </c>
      <c r="E23" s="39">
        <v>482</v>
      </c>
      <c r="F23" s="40">
        <f>519+D23</f>
        <v>852</v>
      </c>
    </row>
    <row r="24" spans="2:6" ht="12.75">
      <c r="B24" s="34"/>
      <c r="C24" s="35"/>
      <c r="D24" s="36"/>
      <c r="E24" s="35"/>
      <c r="F24" s="36"/>
    </row>
    <row r="25" spans="1:6" ht="12.75">
      <c r="A25" s="2" t="s">
        <v>44</v>
      </c>
      <c r="B25" s="34" t="s">
        <v>42</v>
      </c>
      <c r="C25" s="35">
        <f>SUM(C19:C23)</f>
        <v>1309</v>
      </c>
      <c r="D25" s="38">
        <f>SUM(D19:D24)</f>
        <v>1501</v>
      </c>
      <c r="E25" s="35">
        <f>SUM(E19:E23)</f>
        <v>3614</v>
      </c>
      <c r="F25" s="36">
        <f>SUM(F19:F23)</f>
        <v>4847</v>
      </c>
    </row>
    <row r="26" spans="2:6" ht="12.75">
      <c r="B26" s="34"/>
      <c r="C26" s="35"/>
      <c r="D26" s="36"/>
      <c r="E26" s="35"/>
      <c r="F26" s="36"/>
    </row>
    <row r="27" spans="1:6" ht="12.75">
      <c r="A27" s="2" t="s">
        <v>13</v>
      </c>
      <c r="B27" s="34" t="s">
        <v>43</v>
      </c>
      <c r="C27" s="35">
        <v>-331</v>
      </c>
      <c r="D27" s="36">
        <v>-335</v>
      </c>
      <c r="E27" s="35">
        <f>-276+C27</f>
        <v>-607</v>
      </c>
      <c r="F27" s="36">
        <f>-841+D27</f>
        <v>-1176</v>
      </c>
    </row>
    <row r="28" spans="2:6" ht="12.75">
      <c r="B28" s="34"/>
      <c r="C28" s="39"/>
      <c r="D28" s="40"/>
      <c r="E28" s="39"/>
      <c r="F28" s="40"/>
    </row>
    <row r="29" spans="1:6" ht="12.75">
      <c r="A29" s="2" t="s">
        <v>45</v>
      </c>
      <c r="B29" s="34"/>
      <c r="C29" s="35">
        <f>SUM(C25:C27)</f>
        <v>978</v>
      </c>
      <c r="D29" s="36">
        <f>SUM(D25:D28)</f>
        <v>1166</v>
      </c>
      <c r="E29" s="35">
        <f>SUM(E25:E27)</f>
        <v>3007</v>
      </c>
      <c r="F29" s="36">
        <f>SUM(F25:F28)</f>
        <v>3671</v>
      </c>
    </row>
    <row r="30" spans="2:6" ht="12.75">
      <c r="B30" s="34"/>
      <c r="C30" s="35"/>
      <c r="D30" s="36"/>
      <c r="E30" s="35"/>
      <c r="F30" s="36"/>
    </row>
    <row r="31" spans="1:6" ht="12.75">
      <c r="A31" s="2" t="s">
        <v>28</v>
      </c>
      <c r="B31" s="34"/>
      <c r="C31" s="35">
        <v>-117</v>
      </c>
      <c r="D31" s="36">
        <v>-113</v>
      </c>
      <c r="E31" s="35">
        <f>-84+C31</f>
        <v>-201</v>
      </c>
      <c r="F31" s="89">
        <f>+D31</f>
        <v>-113</v>
      </c>
    </row>
    <row r="32" spans="2:6" ht="12.75">
      <c r="B32" s="34"/>
      <c r="C32" s="39"/>
      <c r="D32" s="40"/>
      <c r="E32" s="39"/>
      <c r="F32" s="40"/>
    </row>
    <row r="33" spans="1:6" ht="13.5" thickBot="1">
      <c r="A33" s="2" t="s">
        <v>29</v>
      </c>
      <c r="B33" s="34"/>
      <c r="C33" s="41">
        <f>SUM(C29:C32)</f>
        <v>861</v>
      </c>
      <c r="D33" s="42">
        <f>SUM(D29:D32)</f>
        <v>1053</v>
      </c>
      <c r="E33" s="41">
        <f>SUM(E29:E32)</f>
        <v>2806</v>
      </c>
      <c r="F33" s="42">
        <f>SUM(F29:F32)</f>
        <v>3558</v>
      </c>
    </row>
    <row r="34" spans="2:6" ht="13.5" thickTop="1">
      <c r="B34" s="34"/>
      <c r="C34" s="43"/>
      <c r="D34" s="44"/>
      <c r="E34" s="43"/>
      <c r="F34" s="44"/>
    </row>
    <row r="35" spans="1:6" ht="12.75">
      <c r="A35" s="2" t="s">
        <v>59</v>
      </c>
      <c r="B35" s="34"/>
      <c r="C35" s="45"/>
      <c r="D35" s="46"/>
      <c r="E35" s="45"/>
      <c r="F35" s="47"/>
    </row>
    <row r="36" spans="1:6" ht="12.75">
      <c r="A36" s="9" t="s">
        <v>54</v>
      </c>
      <c r="B36" s="37" t="s">
        <v>55</v>
      </c>
      <c r="C36" s="45">
        <f>+(C33/44404.7)*100</f>
        <v>1.9389839363851125</v>
      </c>
      <c r="D36" s="47">
        <f>+(D33/44404.7)*100</f>
        <v>2.3713705981574025</v>
      </c>
      <c r="E36" s="46">
        <f>+(E33/44404.7)*100</f>
        <v>6.319150900692945</v>
      </c>
      <c r="F36" s="47">
        <f>+(F33/44404.7)*100</f>
        <v>8.012665325967747</v>
      </c>
    </row>
    <row r="37" spans="1:6" ht="12.75">
      <c r="A37" s="9" t="s">
        <v>53</v>
      </c>
      <c r="B37" s="37" t="s">
        <v>56</v>
      </c>
      <c r="C37" s="78" t="s">
        <v>74</v>
      </c>
      <c r="D37" s="88" t="s">
        <v>74</v>
      </c>
      <c r="E37" s="78" t="s">
        <v>74</v>
      </c>
      <c r="F37" s="88" t="s">
        <v>74</v>
      </c>
    </row>
    <row r="38" spans="1:6" ht="12.75">
      <c r="A38" s="9"/>
      <c r="B38" s="48"/>
      <c r="C38" s="49"/>
      <c r="D38" s="50"/>
      <c r="E38" s="49"/>
      <c r="F38" s="50"/>
    </row>
    <row r="40" ht="12.75">
      <c r="A40" s="2" t="s">
        <v>72</v>
      </c>
    </row>
    <row r="41" ht="12.75">
      <c r="A41" s="2" t="s">
        <v>93</v>
      </c>
    </row>
  </sheetData>
  <mergeCells count="8">
    <mergeCell ref="C8:D8"/>
    <mergeCell ref="E8:F8"/>
    <mergeCell ref="C10:D10"/>
    <mergeCell ref="E10:F10"/>
    <mergeCell ref="A1:F1"/>
    <mergeCell ref="A2:F2"/>
    <mergeCell ref="A4:F4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4">
      <selection activeCell="A28" sqref="A28"/>
    </sheetView>
  </sheetViews>
  <sheetFormatPr defaultColWidth="9.140625" defaultRowHeight="12.75"/>
  <cols>
    <col min="1" max="1" width="32.140625" style="2" customWidth="1"/>
    <col min="2" max="2" width="4.8515625" style="2" customWidth="1"/>
    <col min="3" max="3" width="11.28125" style="2" customWidth="1"/>
    <col min="4" max="4" width="8.7109375" style="2" bestFit="1" customWidth="1"/>
    <col min="5" max="5" width="10.421875" style="2" bestFit="1" customWidth="1"/>
    <col min="6" max="6" width="9.140625" style="2" bestFit="1" customWidth="1"/>
    <col min="7" max="8" width="11.28125" style="2" bestFit="1" customWidth="1"/>
    <col min="9" max="9" width="10.7109375" style="2" customWidth="1"/>
    <col min="10" max="16384" width="9.140625" style="2" customWidth="1"/>
  </cols>
  <sheetData>
    <row r="1" spans="1:10" ht="15.75">
      <c r="A1" s="91" t="s">
        <v>20</v>
      </c>
      <c r="B1" s="91"/>
      <c r="C1" s="91"/>
      <c r="D1" s="91"/>
      <c r="E1" s="91"/>
      <c r="F1" s="91"/>
      <c r="G1" s="91"/>
      <c r="H1" s="91"/>
      <c r="I1" s="63"/>
      <c r="J1" s="63"/>
    </row>
    <row r="2" spans="1:10" ht="12.75">
      <c r="A2" s="92" t="s">
        <v>21</v>
      </c>
      <c r="B2" s="92"/>
      <c r="C2" s="92"/>
      <c r="D2" s="92"/>
      <c r="E2" s="92"/>
      <c r="F2" s="92"/>
      <c r="G2" s="92"/>
      <c r="H2" s="92"/>
      <c r="I2" s="64"/>
      <c r="J2" s="64"/>
    </row>
    <row r="4" spans="1:8" ht="12.75">
      <c r="A4" s="99" t="s">
        <v>57</v>
      </c>
      <c r="B4" s="99"/>
      <c r="C4" s="99"/>
      <c r="D4" s="99"/>
      <c r="E4" s="99"/>
      <c r="F4" s="99"/>
      <c r="G4" s="99"/>
      <c r="H4" s="99"/>
    </row>
    <row r="5" spans="1:8" ht="12.75">
      <c r="A5" s="93" t="s">
        <v>107</v>
      </c>
      <c r="B5" s="93"/>
      <c r="C5" s="93"/>
      <c r="D5" s="93"/>
      <c r="E5" s="93"/>
      <c r="F5" s="93"/>
      <c r="G5" s="93"/>
      <c r="H5" s="93"/>
    </row>
    <row r="6" spans="1:8" ht="12.75">
      <c r="A6" s="94" t="s">
        <v>58</v>
      </c>
      <c r="B6" s="94"/>
      <c r="C6" s="94"/>
      <c r="D6" s="94"/>
      <c r="E6" s="94"/>
      <c r="F6" s="94"/>
      <c r="G6" s="94"/>
      <c r="H6" s="94"/>
    </row>
    <row r="8" spans="3:7" ht="12.75">
      <c r="C8" s="90"/>
      <c r="D8" s="94" t="s">
        <v>71</v>
      </c>
      <c r="E8" s="94"/>
      <c r="F8" s="94"/>
      <c r="G8" s="2" t="s">
        <v>39</v>
      </c>
    </row>
    <row r="9" ht="12.75">
      <c r="F9" s="4" t="s">
        <v>30</v>
      </c>
    </row>
    <row r="10" spans="3:8" ht="12.75">
      <c r="C10" s="4" t="s">
        <v>30</v>
      </c>
      <c r="D10" s="4" t="s">
        <v>30</v>
      </c>
      <c r="E10" s="4" t="s">
        <v>31</v>
      </c>
      <c r="F10" s="4" t="s">
        <v>32</v>
      </c>
      <c r="G10" s="4" t="s">
        <v>36</v>
      </c>
      <c r="H10" s="4"/>
    </row>
    <row r="11" spans="3:8" ht="12.75">
      <c r="C11" s="7" t="s">
        <v>35</v>
      </c>
      <c r="D11" s="7" t="s">
        <v>34</v>
      </c>
      <c r="E11" s="7" t="s">
        <v>33</v>
      </c>
      <c r="F11" s="7" t="s">
        <v>33</v>
      </c>
      <c r="G11" s="7" t="s">
        <v>37</v>
      </c>
      <c r="H11" s="7" t="s">
        <v>38</v>
      </c>
    </row>
    <row r="12" spans="2:8" ht="12.75">
      <c r="B12" s="65"/>
      <c r="C12" s="8" t="s">
        <v>23</v>
      </c>
      <c r="D12" s="8" t="s">
        <v>23</v>
      </c>
      <c r="E12" s="8" t="s">
        <v>23</v>
      </c>
      <c r="F12" s="66" t="s">
        <v>23</v>
      </c>
      <c r="G12" s="8" t="s">
        <v>23</v>
      </c>
      <c r="H12" s="8" t="s">
        <v>23</v>
      </c>
    </row>
    <row r="13" spans="2:8" ht="12.75">
      <c r="B13" s="6"/>
      <c r="C13" s="7"/>
      <c r="D13" s="7"/>
      <c r="E13" s="7"/>
      <c r="F13" s="67"/>
      <c r="G13" s="7"/>
      <c r="H13" s="7"/>
    </row>
    <row r="14" spans="1:9" ht="12.75">
      <c r="A14" s="2" t="s">
        <v>90</v>
      </c>
      <c r="B14" s="6"/>
      <c r="C14" s="22">
        <v>44405</v>
      </c>
      <c r="D14" s="22">
        <v>654</v>
      </c>
      <c r="E14" s="22">
        <v>898</v>
      </c>
      <c r="F14" s="68">
        <v>352</v>
      </c>
      <c r="G14" s="22">
        <v>35600</v>
      </c>
      <c r="H14" s="22">
        <f>SUM(C14:G14)</f>
        <v>81909</v>
      </c>
      <c r="I14" s="5"/>
    </row>
    <row r="15" spans="2:9" ht="12.75">
      <c r="B15" s="6"/>
      <c r="C15" s="22"/>
      <c r="D15" s="22"/>
      <c r="E15" s="22"/>
      <c r="F15" s="68"/>
      <c r="G15" s="22"/>
      <c r="H15" s="22"/>
      <c r="I15" s="5"/>
    </row>
    <row r="16" spans="1:9" ht="12.75">
      <c r="A16" s="2" t="s">
        <v>108</v>
      </c>
      <c r="C16" s="69">
        <v>0</v>
      </c>
      <c r="D16" s="69">
        <v>0</v>
      </c>
      <c r="E16" s="69">
        <v>0</v>
      </c>
      <c r="F16" s="69">
        <v>0</v>
      </c>
      <c r="G16" s="69">
        <v>3558</v>
      </c>
      <c r="H16" s="69">
        <f>+G16+F16+E16+D16+C16</f>
        <v>3558</v>
      </c>
      <c r="I16" s="70"/>
    </row>
    <row r="17" spans="1:9" ht="12.75">
      <c r="A17" s="2" t="s">
        <v>120</v>
      </c>
      <c r="C17" s="69"/>
      <c r="D17" s="69"/>
      <c r="E17" s="69"/>
      <c r="F17" s="69"/>
      <c r="G17" s="69"/>
      <c r="H17" s="69"/>
      <c r="I17" s="70"/>
    </row>
    <row r="18" spans="3:9" ht="4.5" customHeight="1">
      <c r="C18" s="69"/>
      <c r="D18" s="69"/>
      <c r="E18" s="69"/>
      <c r="F18" s="69"/>
      <c r="G18" s="69"/>
      <c r="H18" s="69"/>
      <c r="I18" s="70"/>
    </row>
    <row r="19" spans="1:9" ht="12.75">
      <c r="A19" s="2" t="s">
        <v>109</v>
      </c>
      <c r="C19" s="69"/>
      <c r="D19" s="69"/>
      <c r="E19" s="69"/>
      <c r="F19" s="69"/>
      <c r="G19" s="69">
        <v>-3108</v>
      </c>
      <c r="H19" s="69">
        <f>+G19+F19+E19+D19+C19</f>
        <v>-3108</v>
      </c>
      <c r="I19" s="70"/>
    </row>
    <row r="20" spans="3:9" ht="4.5" customHeight="1">
      <c r="C20" s="69"/>
      <c r="D20" s="69"/>
      <c r="E20" s="69"/>
      <c r="F20" s="69"/>
      <c r="G20" s="69"/>
      <c r="H20" s="69"/>
      <c r="I20" s="70"/>
    </row>
    <row r="21" spans="3:9" ht="12.75">
      <c r="C21" s="69"/>
      <c r="D21" s="69"/>
      <c r="E21" s="69"/>
      <c r="F21" s="69"/>
      <c r="G21" s="69"/>
      <c r="H21" s="69"/>
      <c r="I21" s="70"/>
    </row>
    <row r="22" spans="1:9" ht="13.5" thickBot="1">
      <c r="A22" s="2" t="s">
        <v>110</v>
      </c>
      <c r="C22" s="23">
        <f>SUM(C14:C20)</f>
        <v>44405</v>
      </c>
      <c r="D22" s="23">
        <f>SUM(D14:D20)</f>
        <v>654</v>
      </c>
      <c r="E22" s="23">
        <f>SUM(E14:E20)</f>
        <v>898</v>
      </c>
      <c r="F22" s="23">
        <f>SUM(F14:F20)</f>
        <v>352</v>
      </c>
      <c r="G22" s="23">
        <f>+G16+G14+G19</f>
        <v>36050</v>
      </c>
      <c r="H22" s="23">
        <f>SUM(H14:H20)</f>
        <v>82359</v>
      </c>
      <c r="I22" s="5"/>
    </row>
    <row r="23" spans="3:9" ht="13.5" thickTop="1">
      <c r="C23" s="24"/>
      <c r="D23" s="24"/>
      <c r="E23" s="24"/>
      <c r="F23" s="24"/>
      <c r="G23" s="24"/>
      <c r="H23" s="24"/>
      <c r="I23" s="5"/>
    </row>
    <row r="24" spans="1:8" ht="12.75">
      <c r="A24" s="2" t="s">
        <v>92</v>
      </c>
      <c r="C24" s="24">
        <v>44405</v>
      </c>
      <c r="D24" s="24">
        <v>654</v>
      </c>
      <c r="E24" s="24">
        <v>898</v>
      </c>
      <c r="F24" s="24">
        <v>352</v>
      </c>
      <c r="G24" s="24">
        <v>36629</v>
      </c>
      <c r="H24" s="24">
        <f>SUM(C24:G24)</f>
        <v>82938</v>
      </c>
    </row>
    <row r="25" spans="3:8" ht="12.75">
      <c r="C25" s="24"/>
      <c r="D25" s="24"/>
      <c r="E25" s="24"/>
      <c r="F25" s="24"/>
      <c r="G25" s="24"/>
      <c r="H25" s="24"/>
    </row>
    <row r="26" spans="1:9" ht="12.75">
      <c r="A26" s="2" t="s">
        <v>108</v>
      </c>
      <c r="C26" s="22">
        <f>-D26</f>
        <v>0</v>
      </c>
      <c r="D26" s="71">
        <v>0</v>
      </c>
      <c r="E26" s="72">
        <v>0</v>
      </c>
      <c r="F26" s="69">
        <v>0</v>
      </c>
      <c r="G26" s="69">
        <v>2806</v>
      </c>
      <c r="H26" s="24">
        <f>+G26</f>
        <v>2806</v>
      </c>
      <c r="I26" s="10"/>
    </row>
    <row r="27" spans="1:9" ht="12.75">
      <c r="A27" s="2" t="s">
        <v>120</v>
      </c>
      <c r="C27" s="22"/>
      <c r="D27" s="71"/>
      <c r="E27" s="72"/>
      <c r="F27" s="69"/>
      <c r="G27" s="69"/>
      <c r="H27" s="24"/>
      <c r="I27" s="10"/>
    </row>
    <row r="28" spans="3:8" ht="4.5" customHeight="1">
      <c r="C28" s="69"/>
      <c r="D28" s="69"/>
      <c r="E28" s="69"/>
      <c r="F28" s="69"/>
      <c r="G28" s="69"/>
      <c r="H28" s="24"/>
    </row>
    <row r="29" spans="1:8" ht="12.75">
      <c r="A29" s="2" t="s">
        <v>109</v>
      </c>
      <c r="C29" s="69"/>
      <c r="D29" s="69"/>
      <c r="E29" s="69"/>
      <c r="F29" s="69"/>
      <c r="G29" s="69">
        <v>-3552</v>
      </c>
      <c r="H29" s="24">
        <f>+G29</f>
        <v>-3552</v>
      </c>
    </row>
    <row r="30" spans="3:8" ht="12.75">
      <c r="C30" s="69"/>
      <c r="D30" s="69"/>
      <c r="E30" s="69"/>
      <c r="F30" s="69"/>
      <c r="G30" s="69"/>
      <c r="H30" s="24"/>
    </row>
    <row r="31" spans="1:8" ht="13.5" thickBot="1">
      <c r="A31" s="2" t="s">
        <v>118</v>
      </c>
      <c r="C31" s="73">
        <f>+C24</f>
        <v>44405</v>
      </c>
      <c r="D31" s="73">
        <f>+D24</f>
        <v>654</v>
      </c>
      <c r="E31" s="73">
        <f>+E24</f>
        <v>898</v>
      </c>
      <c r="F31" s="73">
        <f>+F24</f>
        <v>352</v>
      </c>
      <c r="G31" s="73">
        <f>+G24+G26+G29</f>
        <v>35883</v>
      </c>
      <c r="H31" s="23">
        <f>SUM(H24:H29)</f>
        <v>82192</v>
      </c>
    </row>
    <row r="32" spans="3:8" ht="13.5" thickTop="1">
      <c r="C32" s="74"/>
      <c r="D32" s="74"/>
      <c r="E32" s="75"/>
      <c r="F32" s="74"/>
      <c r="G32" s="74"/>
      <c r="H32" s="13"/>
    </row>
    <row r="33" spans="1:8" ht="12.75">
      <c r="A33" s="6"/>
      <c r="B33" s="6"/>
      <c r="C33" s="76"/>
      <c r="D33" s="76"/>
      <c r="E33" s="76"/>
      <c r="F33" s="76"/>
      <c r="G33" s="16"/>
      <c r="H33" s="16"/>
    </row>
    <row r="34" spans="1:8" ht="12.75">
      <c r="A34" s="6"/>
      <c r="B34" s="6"/>
      <c r="C34" s="16"/>
      <c r="D34" s="16"/>
      <c r="E34" s="16"/>
      <c r="F34" s="16"/>
      <c r="G34" s="16"/>
      <c r="H34" s="16"/>
    </row>
    <row r="35" spans="1:8" ht="12.75">
      <c r="A35" s="6"/>
      <c r="B35" s="6"/>
      <c r="C35" s="16"/>
      <c r="D35" s="16"/>
      <c r="E35" s="16"/>
      <c r="F35" s="16"/>
      <c r="G35" s="16"/>
      <c r="H35" s="16"/>
    </row>
    <row r="36" spans="3:8" ht="12.75">
      <c r="C36" s="11"/>
      <c r="D36" s="11"/>
      <c r="E36" s="11"/>
      <c r="F36" s="11"/>
      <c r="G36" s="11"/>
      <c r="H36" s="11"/>
    </row>
    <row r="37" spans="3:8" ht="12.75">
      <c r="C37" s="11"/>
      <c r="D37" s="11"/>
      <c r="E37" s="11"/>
      <c r="F37" s="11"/>
      <c r="G37" s="11"/>
      <c r="H37" s="11"/>
    </row>
    <row r="39" ht="12.75">
      <c r="A39" s="2" t="s">
        <v>95</v>
      </c>
    </row>
    <row r="40" ht="12.75">
      <c r="A40" s="2" t="s">
        <v>93</v>
      </c>
    </row>
  </sheetData>
  <mergeCells count="6">
    <mergeCell ref="D8:F8"/>
    <mergeCell ref="A6:H6"/>
    <mergeCell ref="A1:H1"/>
    <mergeCell ref="A2:H2"/>
    <mergeCell ref="A4:H4"/>
    <mergeCell ref="A5:H5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24">
      <selection activeCell="A47" sqref="A47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91" t="s">
        <v>20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2" t="s">
        <v>21</v>
      </c>
      <c r="B2" s="92"/>
      <c r="C2" s="92"/>
      <c r="D2" s="92"/>
      <c r="E2" s="92"/>
      <c r="F2" s="92"/>
      <c r="G2" s="92"/>
      <c r="H2" s="92"/>
      <c r="I2" s="92"/>
    </row>
    <row r="4" spans="1:9" ht="12.75">
      <c r="A4" s="93" t="s">
        <v>46</v>
      </c>
      <c r="B4" s="93"/>
      <c r="C4" s="93"/>
      <c r="D4" s="93"/>
      <c r="E4" s="93"/>
      <c r="F4" s="93"/>
      <c r="G4" s="93"/>
      <c r="H4" s="93"/>
      <c r="I4" s="93"/>
    </row>
    <row r="5" spans="1:9" ht="12.75">
      <c r="A5" s="93" t="s">
        <v>111</v>
      </c>
      <c r="B5" s="93"/>
      <c r="C5" s="93"/>
      <c r="D5" s="93"/>
      <c r="E5" s="93"/>
      <c r="F5" s="93"/>
      <c r="G5" s="93"/>
      <c r="H5" s="93"/>
      <c r="I5" s="93"/>
    </row>
    <row r="6" spans="1:9" ht="12.75">
      <c r="A6" s="94" t="s">
        <v>58</v>
      </c>
      <c r="B6" s="94"/>
      <c r="C6" s="94"/>
      <c r="D6" s="94"/>
      <c r="E6" s="94"/>
      <c r="F6" s="94"/>
      <c r="G6" s="94"/>
      <c r="H6" s="94"/>
      <c r="I6" s="94"/>
    </row>
    <row r="7" ht="4.5" customHeight="1"/>
    <row r="8" spans="7:9" ht="12.75">
      <c r="G8" s="4" t="s">
        <v>112</v>
      </c>
      <c r="I8" s="4" t="s">
        <v>112</v>
      </c>
    </row>
    <row r="9" spans="7:9" ht="12.75">
      <c r="G9" s="14" t="s">
        <v>113</v>
      </c>
      <c r="I9" s="14" t="s">
        <v>114</v>
      </c>
    </row>
    <row r="10" spans="7:9" ht="12.75">
      <c r="G10" s="4" t="s">
        <v>23</v>
      </c>
      <c r="H10" s="15"/>
      <c r="I10" s="4" t="s">
        <v>23</v>
      </c>
    </row>
    <row r="11" spans="1:9" ht="12.75">
      <c r="A11" s="1" t="s">
        <v>64</v>
      </c>
      <c r="G11" s="17"/>
      <c r="H11" s="18"/>
      <c r="I11" s="12"/>
    </row>
    <row r="12" spans="1:9" ht="12.75">
      <c r="A12" s="2" t="s">
        <v>44</v>
      </c>
      <c r="G12" s="19">
        <v>3614</v>
      </c>
      <c r="H12" s="18"/>
      <c r="I12" s="12">
        <v>4847</v>
      </c>
    </row>
    <row r="13" spans="7:9" ht="12.75">
      <c r="G13" s="19"/>
      <c r="H13" s="20"/>
      <c r="I13" s="12"/>
    </row>
    <row r="14" spans="1:9" ht="13.5">
      <c r="A14" s="80" t="s">
        <v>91</v>
      </c>
      <c r="G14" s="19"/>
      <c r="H14" s="20"/>
      <c r="I14" s="12"/>
    </row>
    <row r="15" spans="1:9" ht="13.5">
      <c r="A15" s="80" t="s">
        <v>76</v>
      </c>
      <c r="B15" s="3"/>
      <c r="G15" s="19">
        <v>1663</v>
      </c>
      <c r="H15" s="20"/>
      <c r="I15" s="12">
        <v>1768</v>
      </c>
    </row>
    <row r="16" spans="1:9" ht="13.5">
      <c r="A16" s="80" t="s">
        <v>77</v>
      </c>
      <c r="B16" s="3"/>
      <c r="G16" s="21">
        <v>-482</v>
      </c>
      <c r="H16" s="12"/>
      <c r="I16" s="12">
        <v>-852</v>
      </c>
    </row>
    <row r="17" spans="1:9" ht="13.5">
      <c r="A17" s="80" t="s">
        <v>78</v>
      </c>
      <c r="G17" s="21">
        <v>-603</v>
      </c>
      <c r="H17" s="12"/>
      <c r="I17" s="21">
        <v>-533</v>
      </c>
    </row>
    <row r="18" spans="1:9" ht="13.5">
      <c r="A18" s="80" t="s">
        <v>97</v>
      </c>
      <c r="B18" s="3"/>
      <c r="G18" s="82">
        <v>-287</v>
      </c>
      <c r="H18" s="12"/>
      <c r="I18" s="82">
        <v>115</v>
      </c>
    </row>
    <row r="19" spans="1:9" ht="4.5" customHeight="1">
      <c r="A19" s="80"/>
      <c r="B19" s="3"/>
      <c r="G19" s="21"/>
      <c r="H19" s="12"/>
      <c r="I19" s="21"/>
    </row>
    <row r="20" spans="1:9" ht="13.5">
      <c r="A20" s="80" t="s">
        <v>79</v>
      </c>
      <c r="B20" s="3"/>
      <c r="G20" s="21">
        <f>SUM(G12:G18)</f>
        <v>3905</v>
      </c>
      <c r="H20" s="12"/>
      <c r="I20" s="21">
        <f>SUM(I12:I18)</f>
        <v>5345</v>
      </c>
    </row>
    <row r="21" spans="1:9" ht="13.5">
      <c r="A21" s="80" t="s">
        <v>80</v>
      </c>
      <c r="G21" s="21">
        <v>918</v>
      </c>
      <c r="H21" s="12"/>
      <c r="I21" s="21">
        <v>-3484</v>
      </c>
    </row>
    <row r="22" spans="1:9" ht="13.5">
      <c r="A22" s="80" t="s">
        <v>3</v>
      </c>
      <c r="G22" s="21">
        <v>1875</v>
      </c>
      <c r="H22" s="12"/>
      <c r="I22" s="21">
        <v>-525</v>
      </c>
    </row>
    <row r="23" spans="1:9" ht="13.5">
      <c r="A23" s="80" t="s">
        <v>81</v>
      </c>
      <c r="G23" s="82">
        <v>907</v>
      </c>
      <c r="H23" s="12"/>
      <c r="I23" s="82">
        <v>-1974</v>
      </c>
    </row>
    <row r="24" spans="1:9" ht="4.5" customHeight="1">
      <c r="A24" s="80"/>
      <c r="G24" s="21"/>
      <c r="H24" s="12"/>
      <c r="I24" s="21"/>
    </row>
    <row r="25" spans="1:9" ht="13.5">
      <c r="A25" s="80" t="s">
        <v>98</v>
      </c>
      <c r="B25" s="3"/>
      <c r="G25" s="21">
        <f>SUM(G20:G23)</f>
        <v>7605</v>
      </c>
      <c r="H25" s="12"/>
      <c r="I25" s="21">
        <f>SUM(I20:I23)</f>
        <v>-638</v>
      </c>
    </row>
    <row r="26" spans="1:9" ht="13.5">
      <c r="A26" s="80" t="s">
        <v>82</v>
      </c>
      <c r="B26" s="3"/>
      <c r="G26" s="21">
        <v>-1181</v>
      </c>
      <c r="H26" s="12"/>
      <c r="I26" s="21">
        <v>-728</v>
      </c>
    </row>
    <row r="27" spans="1:9" ht="13.5">
      <c r="A27" s="80" t="s">
        <v>83</v>
      </c>
      <c r="B27" s="3"/>
      <c r="G27" s="82">
        <v>316</v>
      </c>
      <c r="H27" s="12"/>
      <c r="I27" s="82">
        <v>0</v>
      </c>
    </row>
    <row r="28" spans="1:9" ht="4.5" customHeight="1">
      <c r="A28" s="80"/>
      <c r="B28" s="3"/>
      <c r="G28" s="21"/>
      <c r="H28" s="12"/>
      <c r="I28" s="21"/>
    </row>
    <row r="29" spans="1:9" ht="13.5">
      <c r="A29" s="80" t="s">
        <v>99</v>
      </c>
      <c r="B29" s="3"/>
      <c r="G29" s="82">
        <f>SUM(G25:G27)</f>
        <v>6740</v>
      </c>
      <c r="H29" s="12"/>
      <c r="I29" s="82">
        <f>SUM(I25:I27)</f>
        <v>-1366</v>
      </c>
    </row>
    <row r="30" spans="1:9" ht="13.5">
      <c r="A30" s="80"/>
      <c r="G30" s="21"/>
      <c r="H30" s="12"/>
      <c r="I30" s="21"/>
    </row>
    <row r="31" spans="1:9" ht="15">
      <c r="A31" s="79" t="s">
        <v>69</v>
      </c>
      <c r="G31" s="21"/>
      <c r="H31" s="12"/>
      <c r="I31" s="21"/>
    </row>
    <row r="32" spans="1:9" ht="13.5">
      <c r="A32" s="80" t="s">
        <v>84</v>
      </c>
      <c r="B32" s="3"/>
      <c r="G32" s="21">
        <v>0</v>
      </c>
      <c r="H32" s="12"/>
      <c r="I32" s="21">
        <v>597</v>
      </c>
    </row>
    <row r="33" spans="1:9" ht="13.5">
      <c r="A33" s="80" t="s">
        <v>65</v>
      </c>
      <c r="B33" s="3"/>
      <c r="G33" s="21">
        <v>603</v>
      </c>
      <c r="H33" s="12"/>
      <c r="I33" s="21">
        <v>533</v>
      </c>
    </row>
    <row r="34" spans="1:9" ht="13.5">
      <c r="A34" s="80" t="s">
        <v>86</v>
      </c>
      <c r="B34" s="3"/>
      <c r="G34" s="21">
        <v>-1092</v>
      </c>
      <c r="H34" s="12"/>
      <c r="I34" s="21">
        <v>-2464</v>
      </c>
    </row>
    <row r="35" spans="1:9" ht="13.5">
      <c r="A35" s="80" t="s">
        <v>85</v>
      </c>
      <c r="B35" s="3"/>
      <c r="G35" s="82">
        <v>499</v>
      </c>
      <c r="H35" s="12"/>
      <c r="I35" s="82">
        <v>29</v>
      </c>
    </row>
    <row r="36" spans="1:9" ht="4.5" customHeight="1">
      <c r="A36" s="80"/>
      <c r="G36" s="21"/>
      <c r="H36" s="12"/>
      <c r="I36" s="21"/>
    </row>
    <row r="37" spans="1:9" ht="13.5">
      <c r="A37" s="80" t="s">
        <v>116</v>
      </c>
      <c r="G37" s="82">
        <f>SUM(G32:G36)</f>
        <v>10</v>
      </c>
      <c r="H37" s="12"/>
      <c r="I37" s="82">
        <f>SUM(I32:I36)</f>
        <v>-1305</v>
      </c>
    </row>
    <row r="38" spans="1:9" ht="13.5">
      <c r="A38" s="80"/>
      <c r="G38" s="21"/>
      <c r="H38" s="12"/>
      <c r="I38" s="21"/>
    </row>
    <row r="39" spans="1:9" ht="15">
      <c r="A39" s="79" t="s">
        <v>70</v>
      </c>
      <c r="G39" s="21"/>
      <c r="H39" s="12"/>
      <c r="I39" s="21"/>
    </row>
    <row r="40" spans="1:9" ht="13.5">
      <c r="A40" s="80" t="s">
        <v>100</v>
      </c>
      <c r="G40" s="82">
        <v>-3552</v>
      </c>
      <c r="H40" s="12"/>
      <c r="I40" s="82">
        <v>-3108</v>
      </c>
    </row>
    <row r="41" spans="1:9" ht="4.5" customHeight="1">
      <c r="A41" s="80"/>
      <c r="G41" s="21"/>
      <c r="H41" s="12"/>
      <c r="I41" s="21"/>
    </row>
    <row r="42" spans="1:9" ht="13.5">
      <c r="A42" s="80" t="s">
        <v>66</v>
      </c>
      <c r="G42" s="82">
        <f>SUM(G40:G41)</f>
        <v>-3552</v>
      </c>
      <c r="H42" s="12"/>
      <c r="I42" s="87">
        <f>SUM(I40:I41)</f>
        <v>-3108</v>
      </c>
    </row>
    <row r="43" spans="1:9" ht="13.5">
      <c r="A43" s="80"/>
      <c r="G43" s="21"/>
      <c r="H43" s="12"/>
      <c r="I43" s="12"/>
    </row>
    <row r="44" spans="1:9" ht="15">
      <c r="A44" s="79" t="s">
        <v>101</v>
      </c>
      <c r="G44" s="21"/>
      <c r="H44" s="12"/>
      <c r="I44" s="22"/>
    </row>
    <row r="45" spans="1:9" ht="15">
      <c r="A45" s="79" t="s">
        <v>87</v>
      </c>
      <c r="G45" s="21">
        <f>+G42+G37+G29</f>
        <v>3198</v>
      </c>
      <c r="H45" s="12"/>
      <c r="I45" s="21">
        <f>+I42+I37+I29</f>
        <v>-5779</v>
      </c>
    </row>
    <row r="46" spans="1:9" ht="15">
      <c r="A46" s="79" t="s">
        <v>119</v>
      </c>
      <c r="G46" s="21"/>
      <c r="H46" s="12"/>
      <c r="I46" s="22"/>
    </row>
    <row r="47" spans="1:9" ht="15">
      <c r="A47" s="79" t="s">
        <v>102</v>
      </c>
      <c r="G47" s="83">
        <v>31670</v>
      </c>
      <c r="H47" s="6"/>
      <c r="I47" s="84">
        <v>32358</v>
      </c>
    </row>
    <row r="48" spans="1:9" ht="15">
      <c r="A48" s="79" t="s">
        <v>88</v>
      </c>
      <c r="G48" s="81"/>
      <c r="H48" s="6"/>
      <c r="I48" s="11"/>
    </row>
    <row r="49" spans="1:9" ht="15.75" thickBot="1">
      <c r="A49" s="79" t="s">
        <v>102</v>
      </c>
      <c r="G49" s="85">
        <f>SUM(G45:G47)</f>
        <v>34868</v>
      </c>
      <c r="H49" s="6"/>
      <c r="I49" s="86">
        <f>SUM(I45:I47)</f>
        <v>26579</v>
      </c>
    </row>
    <row r="50" spans="1:9" ht="4.5" customHeight="1" thickTop="1">
      <c r="A50" s="80"/>
      <c r="G50" s="81"/>
      <c r="H50" s="6"/>
      <c r="I50" s="11"/>
    </row>
    <row r="51" spans="1:9" ht="13.5">
      <c r="A51" s="80" t="s">
        <v>89</v>
      </c>
      <c r="G51" s="81"/>
      <c r="H51" s="6"/>
      <c r="I51" s="11"/>
    </row>
    <row r="52" spans="1:9" ht="13.5">
      <c r="A52" s="80" t="s">
        <v>93</v>
      </c>
      <c r="G52" s="81"/>
      <c r="H52" s="6"/>
      <c r="I52" s="11"/>
    </row>
    <row r="53" spans="7:9" ht="12.75">
      <c r="G53" s="81"/>
      <c r="H53" s="6"/>
      <c r="I53" s="11"/>
    </row>
    <row r="54" spans="7:9" ht="12.75">
      <c r="G54" s="81"/>
      <c r="H54" s="6"/>
      <c r="I54" s="11"/>
    </row>
    <row r="55" spans="7:9" ht="12.75">
      <c r="G55" s="6"/>
      <c r="H55" s="6"/>
      <c r="I55" s="11"/>
    </row>
    <row r="56" spans="7:9" ht="12.75">
      <c r="G56" s="6"/>
      <c r="H56" s="6"/>
      <c r="I56" s="11"/>
    </row>
    <row r="57" spans="7:9" ht="12.75">
      <c r="G57" s="6"/>
      <c r="H57" s="6"/>
      <c r="I57" s="11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CHUA WOO &amp; COMPANY</cp:lastModifiedBy>
  <cp:lastPrinted>2006-06-20T17:34:07Z</cp:lastPrinted>
  <dcterms:created xsi:type="dcterms:W3CDTF">2005-04-05T09:22:45Z</dcterms:created>
  <dcterms:modified xsi:type="dcterms:W3CDTF">2006-06-27T08:47:07Z</dcterms:modified>
  <cp:category/>
  <cp:version/>
  <cp:contentType/>
  <cp:contentStatus/>
</cp:coreProperties>
</file>